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locha\Dotační tituly města\DOTACE\Dotace 2025\Žádosti - seznam podaných\"/>
    </mc:Choice>
  </mc:AlternateContent>
  <xr:revisionPtr revIDLastSave="0" documentId="13_ncr:1_{9B0F5B1E-C9DE-4060-9577-2300E2762F26}" xr6:coauthVersionLast="47" xr6:coauthVersionMax="47" xr10:uidLastSave="{00000000-0000-0000-0000-000000000000}"/>
  <bookViews>
    <workbookView xWindow="-109" yWindow="-109" windowWidth="26301" windowHeight="14169" xr2:uid="{C67F7531-9309-4738-A1C0-E8F6CB3B8B9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9" i="1"/>
  <c r="G12" i="1"/>
  <c r="G17" i="1"/>
  <c r="G7" i="1"/>
  <c r="G8" i="1"/>
  <c r="G10" i="1"/>
  <c r="G11" i="1"/>
  <c r="G13" i="1"/>
  <c r="G14" i="1"/>
  <c r="G16" i="1"/>
  <c r="G6" i="1"/>
  <c r="E17" i="1"/>
  <c r="D17" i="1"/>
  <c r="C17" i="1"/>
  <c r="H17" i="1" l="1"/>
  <c r="H15" i="1"/>
  <c r="H12" i="1"/>
  <c r="H9" i="1"/>
  <c r="F12" i="1"/>
  <c r="F9" i="1"/>
  <c r="F15" i="1"/>
  <c r="F17" i="1"/>
  <c r="E16" i="1"/>
  <c r="E13" i="1"/>
  <c r="E10" i="1"/>
  <c r="E11" i="1"/>
  <c r="E14" i="1"/>
  <c r="E7" i="1"/>
  <c r="E8" i="1"/>
  <c r="E6" i="1"/>
  <c r="D15" i="1"/>
  <c r="D12" i="1"/>
  <c r="D9" i="1"/>
  <c r="B15" i="1"/>
  <c r="B12" i="1"/>
  <c r="B9" i="1"/>
  <c r="C12" i="1"/>
  <c r="C9" i="1"/>
  <c r="H18" i="1" l="1"/>
  <c r="F18" i="1"/>
  <c r="E9" i="1"/>
  <c r="B18" i="1"/>
  <c r="C15" i="1"/>
  <c r="E15" i="1" s="1"/>
  <c r="E12" i="1"/>
  <c r="D18" i="1"/>
  <c r="G18" i="1" l="1"/>
  <c r="C18" i="1"/>
  <c r="E18" i="1" s="1"/>
</calcChain>
</file>

<file path=xl/sharedStrings.xml><?xml version="1.0" encoding="utf-8"?>
<sst xmlns="http://schemas.openxmlformats.org/spreadsheetml/2006/main" count="32" uniqueCount="32">
  <si>
    <t>Program</t>
  </si>
  <si>
    <t>Počet žádostí</t>
  </si>
  <si>
    <t>A1</t>
  </si>
  <si>
    <t>A2</t>
  </si>
  <si>
    <t>A3</t>
  </si>
  <si>
    <t>B2</t>
  </si>
  <si>
    <t>B3</t>
  </si>
  <si>
    <t>C1</t>
  </si>
  <si>
    <t>C2</t>
  </si>
  <si>
    <t>D2</t>
  </si>
  <si>
    <t>Celkem A</t>
  </si>
  <si>
    <t>Celkem B</t>
  </si>
  <si>
    <t>Celkem C</t>
  </si>
  <si>
    <t>Celkem</t>
  </si>
  <si>
    <t>Celkem D</t>
  </si>
  <si>
    <t>Celkem žádáno</t>
  </si>
  <si>
    <t>Na kalendářní rok 2025 bylo podáno celkem 63 žádostí o dotaci v programech A, B, C, D.</t>
  </si>
  <si>
    <t>Přehled o dotacích z rozpočtu města Humpolce pro rok 2025 -  dotační programy A, B, C, D (v tis. Kč)</t>
  </si>
  <si>
    <t>Převis alokace k žádostem</t>
  </si>
  <si>
    <t>Navrženo hodnotící komisí</t>
  </si>
  <si>
    <t>Alokace dotačního programu</t>
  </si>
  <si>
    <t>Schváleno ZM</t>
  </si>
  <si>
    <t>Nerozděleno z alokace</t>
  </si>
  <si>
    <t xml:space="preserve">Přesuny alokací v rámci jednotlivých dot. programů: </t>
  </si>
  <si>
    <t>Dot. program A</t>
  </si>
  <si>
    <t>Dot. program B</t>
  </si>
  <si>
    <t>Dot. program C</t>
  </si>
  <si>
    <t>Dot. program D</t>
  </si>
  <si>
    <t>nerozděleno 85,7 tis. Kč v A.3, přesunuto a rozděleno v A.1</t>
  </si>
  <si>
    <t>nerozděleno 50 tis. Kč v B.3, přesunuto a rozděleno v B.2 částka 45 tis. Kč, nerozděleno 5 tis. Kč</t>
  </si>
  <si>
    <t>nerozděleno 37,5 tis. Kč v C.2, přesunuto a rozděleno v C.1</t>
  </si>
  <si>
    <t>nerozděleno 45,5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</si>
</sst>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0" fontId="1" fillId="3" borderId="3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10" xfId="0" applyFill="1" applyBorder="1" applyAlignment="1">
      <alignment horizontal="center"/>
    </xf>
    <xf numFmtId="43" fontId="0" fillId="0" borderId="8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1" xfId="1" applyFont="1" applyBorder="1"/>
    <xf numFmtId="43" fontId="0" fillId="0" borderId="13" xfId="1" applyFont="1" applyBorder="1"/>
    <xf numFmtId="43" fontId="0" fillId="0" borderId="14" xfId="1" applyFont="1" applyBorder="1"/>
    <xf numFmtId="43" fontId="0" fillId="0" borderId="7" xfId="1" applyFont="1" applyBorder="1"/>
    <xf numFmtId="43" fontId="1" fillId="3" borderId="2" xfId="1" applyFont="1" applyFill="1" applyBorder="1"/>
    <xf numFmtId="43" fontId="0" fillId="5" borderId="11" xfId="1" applyFont="1" applyFill="1" applyBorder="1"/>
    <xf numFmtId="43" fontId="0" fillId="5" borderId="6" xfId="1" applyFont="1" applyFill="1" applyBorder="1"/>
    <xf numFmtId="43" fontId="0" fillId="5" borderId="10" xfId="1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3" fontId="0" fillId="0" borderId="0" xfId="1" applyFont="1" applyBorder="1"/>
    <xf numFmtId="0" fontId="0" fillId="5" borderId="19" xfId="0" applyFill="1" applyBorder="1"/>
    <xf numFmtId="164" fontId="0" fillId="0" borderId="9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1" fillId="3" borderId="2" xfId="1" applyNumberFormat="1" applyFont="1" applyFill="1" applyBorder="1"/>
    <xf numFmtId="164" fontId="0" fillId="5" borderId="6" xfId="1" applyNumberFormat="1" applyFont="1" applyFill="1" applyBorder="1"/>
    <xf numFmtId="43" fontId="0" fillId="0" borderId="21" xfId="1" applyFont="1" applyBorder="1"/>
    <xf numFmtId="43" fontId="0" fillId="0" borderId="22" xfId="1" applyFont="1" applyBorder="1"/>
    <xf numFmtId="43" fontId="0" fillId="0" borderId="23" xfId="1" applyFont="1" applyBorder="1"/>
    <xf numFmtId="43" fontId="0" fillId="5" borderId="24" xfId="1" applyFont="1" applyFill="1" applyBorder="1"/>
    <xf numFmtId="0" fontId="1" fillId="4" borderId="25" xfId="0" applyFont="1" applyFill="1" applyBorder="1"/>
    <xf numFmtId="0" fontId="1" fillId="4" borderId="26" xfId="0" applyFont="1" applyFill="1" applyBorder="1" applyAlignment="1">
      <alignment horizontal="center"/>
    </xf>
    <xf numFmtId="43" fontId="1" fillId="4" borderId="26" xfId="1" applyFont="1" applyFill="1" applyBorder="1"/>
    <xf numFmtId="164" fontId="1" fillId="4" borderId="26" xfId="1" applyNumberFormat="1" applyFont="1" applyFill="1" applyBorder="1"/>
    <xf numFmtId="164" fontId="1" fillId="4" borderId="27" xfId="1" applyNumberFormat="1" applyFont="1" applyFill="1" applyBorder="1"/>
    <xf numFmtId="43" fontId="1" fillId="4" borderId="28" xfId="1" applyFont="1" applyFill="1" applyBorder="1"/>
    <xf numFmtId="43" fontId="1" fillId="6" borderId="2" xfId="1" applyFont="1" applyFill="1" applyBorder="1"/>
    <xf numFmtId="43" fontId="1" fillId="6" borderId="20" xfId="1" applyFont="1" applyFill="1" applyBorder="1"/>
    <xf numFmtId="164" fontId="0" fillId="0" borderId="29" xfId="1" applyNumberFormat="1" applyFont="1" applyBorder="1"/>
    <xf numFmtId="164" fontId="1" fillId="6" borderId="15" xfId="1" applyNumberFormat="1" applyFont="1" applyFill="1" applyBorder="1"/>
    <xf numFmtId="0" fontId="1" fillId="6" borderId="3" xfId="0" applyFont="1" applyFill="1" applyBorder="1"/>
    <xf numFmtId="0" fontId="1" fillId="6" borderId="2" xfId="0" applyFont="1" applyFill="1" applyBorder="1" applyAlignment="1">
      <alignment horizontal="center"/>
    </xf>
    <xf numFmtId="164" fontId="1" fillId="6" borderId="2" xfId="1" applyNumberFormat="1" applyFont="1" applyFill="1" applyBorder="1"/>
    <xf numFmtId="0" fontId="0" fillId="2" borderId="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E560-C6F1-4594-883F-E32B8DE35740}">
  <dimension ref="A3:I25"/>
  <sheetViews>
    <sheetView tabSelected="1" zoomScale="115" zoomScaleNormal="115" workbookViewId="0">
      <selection activeCell="J5" sqref="J5"/>
    </sheetView>
  </sheetViews>
  <sheetFormatPr defaultRowHeight="14.3" x14ac:dyDescent="0.25"/>
  <cols>
    <col min="1" max="1" width="12.375" customWidth="1"/>
    <col min="2" max="2" width="12.5" customWidth="1"/>
    <col min="3" max="3" width="14.25" customWidth="1"/>
    <col min="4" max="4" width="14" customWidth="1"/>
    <col min="5" max="5" width="13.625" customWidth="1"/>
    <col min="6" max="6" width="13.875" customWidth="1"/>
    <col min="7" max="7" width="13.5" customWidth="1"/>
    <col min="8" max="8" width="14.25" customWidth="1"/>
  </cols>
  <sheetData>
    <row r="3" spans="1:9" ht="19.05" x14ac:dyDescent="0.35">
      <c r="A3" s="5" t="s">
        <v>17</v>
      </c>
      <c r="B3" s="5"/>
      <c r="C3" s="5"/>
      <c r="D3" s="5"/>
      <c r="E3" s="5"/>
      <c r="F3" s="5"/>
    </row>
    <row r="4" spans="1:9" ht="14.95" thickBot="1" x14ac:dyDescent="0.3"/>
    <row r="5" spans="1:9" ht="45" customHeight="1" thickBot="1" x14ac:dyDescent="0.3">
      <c r="A5" s="3" t="s">
        <v>0</v>
      </c>
      <c r="B5" s="4" t="s">
        <v>1</v>
      </c>
      <c r="C5" s="4" t="s">
        <v>15</v>
      </c>
      <c r="D5" s="49" t="s">
        <v>20</v>
      </c>
      <c r="E5" s="49" t="s">
        <v>18</v>
      </c>
      <c r="F5" s="49" t="s">
        <v>19</v>
      </c>
      <c r="G5" s="50" t="s">
        <v>22</v>
      </c>
      <c r="H5" s="51" t="s">
        <v>21</v>
      </c>
    </row>
    <row r="6" spans="1:9" x14ac:dyDescent="0.25">
      <c r="A6" s="22" t="s">
        <v>2</v>
      </c>
      <c r="B6" s="9">
        <v>9</v>
      </c>
      <c r="C6" s="11">
        <v>11917.6</v>
      </c>
      <c r="D6" s="12">
        <v>6150</v>
      </c>
      <c r="E6" s="27">
        <f>D6-C6</f>
        <v>-5767.6</v>
      </c>
      <c r="F6" s="11">
        <v>6235.7</v>
      </c>
      <c r="G6" s="27">
        <f>D6-F6</f>
        <v>-85.699999999999818</v>
      </c>
      <c r="H6" s="34"/>
    </row>
    <row r="7" spans="1:9" x14ac:dyDescent="0.25">
      <c r="A7" s="23" t="s">
        <v>3</v>
      </c>
      <c r="B7" s="6">
        <v>10</v>
      </c>
      <c r="C7" s="14">
        <v>738.3</v>
      </c>
      <c r="D7" s="15">
        <v>470</v>
      </c>
      <c r="E7" s="28">
        <f t="shared" ref="E7:E18" si="0">D7-C7</f>
        <v>-268.29999999999995</v>
      </c>
      <c r="F7" s="14">
        <v>470</v>
      </c>
      <c r="G7" s="27">
        <f t="shared" ref="G7:G17" si="1">D7-F7</f>
        <v>0</v>
      </c>
      <c r="H7" s="32"/>
    </row>
    <row r="8" spans="1:9" ht="14.95" thickBot="1" x14ac:dyDescent="0.3">
      <c r="A8" s="24" t="s">
        <v>4</v>
      </c>
      <c r="B8" s="7">
        <v>1</v>
      </c>
      <c r="C8" s="17">
        <v>25</v>
      </c>
      <c r="D8" s="16">
        <v>110</v>
      </c>
      <c r="E8" s="29">
        <f t="shared" si="0"/>
        <v>85</v>
      </c>
      <c r="F8" s="17">
        <v>24.3</v>
      </c>
      <c r="G8" s="44">
        <f t="shared" si="1"/>
        <v>85.7</v>
      </c>
      <c r="H8" s="33"/>
      <c r="I8" s="1"/>
    </row>
    <row r="9" spans="1:9" ht="14.95" thickBot="1" x14ac:dyDescent="0.3">
      <c r="A9" s="2" t="s">
        <v>10</v>
      </c>
      <c r="B9" s="8">
        <f>SUM(B6:B8)</f>
        <v>20</v>
      </c>
      <c r="C9" s="18">
        <f>SUM(C6:C8)</f>
        <v>12680.9</v>
      </c>
      <c r="D9" s="18">
        <f>SUM(D6:D8)</f>
        <v>6730</v>
      </c>
      <c r="E9" s="30">
        <f t="shared" si="0"/>
        <v>-5950.9</v>
      </c>
      <c r="F9" s="42">
        <f>F6+F7+F8</f>
        <v>6730</v>
      </c>
      <c r="G9" s="45">
        <f>SUM(G6:G8)</f>
        <v>1.8474111129762605E-13</v>
      </c>
      <c r="H9" s="43">
        <f>H6+H7+H8</f>
        <v>0</v>
      </c>
    </row>
    <row r="10" spans="1:9" x14ac:dyDescent="0.25">
      <c r="A10" s="22" t="s">
        <v>5</v>
      </c>
      <c r="B10" s="9">
        <v>14</v>
      </c>
      <c r="C10" s="11">
        <v>863.1</v>
      </c>
      <c r="D10" s="11">
        <v>450</v>
      </c>
      <c r="E10" s="27">
        <f t="shared" si="0"/>
        <v>-413.1</v>
      </c>
      <c r="F10" s="11">
        <v>495</v>
      </c>
      <c r="G10" s="27">
        <f t="shared" si="1"/>
        <v>-45</v>
      </c>
      <c r="H10" s="34"/>
    </row>
    <row r="11" spans="1:9" ht="14.95" thickBot="1" x14ac:dyDescent="0.3">
      <c r="A11" s="24" t="s">
        <v>6</v>
      </c>
      <c r="B11" s="7">
        <v>1</v>
      </c>
      <c r="C11" s="17">
        <v>78</v>
      </c>
      <c r="D11" s="25">
        <v>110</v>
      </c>
      <c r="E11" s="29">
        <f t="shared" si="0"/>
        <v>32</v>
      </c>
      <c r="F11" s="17">
        <v>60</v>
      </c>
      <c r="G11" s="44">
        <f t="shared" si="1"/>
        <v>50</v>
      </c>
      <c r="H11" s="33"/>
    </row>
    <row r="12" spans="1:9" ht="14.95" thickBot="1" x14ac:dyDescent="0.3">
      <c r="A12" s="2" t="s">
        <v>11</v>
      </c>
      <c r="B12" s="8">
        <f>SUM(B10:B11)</f>
        <v>15</v>
      </c>
      <c r="C12" s="18">
        <f>SUM(C10:C11)</f>
        <v>941.1</v>
      </c>
      <c r="D12" s="18">
        <f>SUM(D10:D11)</f>
        <v>560</v>
      </c>
      <c r="E12" s="30">
        <f t="shared" si="0"/>
        <v>-381.1</v>
      </c>
      <c r="F12" s="42">
        <f>F10+F11</f>
        <v>555</v>
      </c>
      <c r="G12" s="45">
        <f>SUM(G10:G11)</f>
        <v>5</v>
      </c>
      <c r="H12" s="43">
        <f>H10+H11</f>
        <v>0</v>
      </c>
    </row>
    <row r="13" spans="1:9" x14ac:dyDescent="0.25">
      <c r="A13" s="22" t="s">
        <v>7</v>
      </c>
      <c r="B13" s="9">
        <v>20</v>
      </c>
      <c r="C13" s="13">
        <v>1340.83</v>
      </c>
      <c r="D13" s="11">
        <v>780</v>
      </c>
      <c r="E13" s="27">
        <f t="shared" si="0"/>
        <v>-560.82999999999993</v>
      </c>
      <c r="F13" s="11">
        <v>817.5</v>
      </c>
      <c r="G13" s="27">
        <f t="shared" si="1"/>
        <v>-37.5</v>
      </c>
      <c r="H13" s="34"/>
    </row>
    <row r="14" spans="1:9" ht="14.95" thickBot="1" x14ac:dyDescent="0.3">
      <c r="A14" s="24" t="s">
        <v>8</v>
      </c>
      <c r="B14" s="7">
        <v>6</v>
      </c>
      <c r="C14" s="17">
        <v>101.5</v>
      </c>
      <c r="D14" s="25">
        <v>120</v>
      </c>
      <c r="E14" s="29">
        <f t="shared" si="0"/>
        <v>18.5</v>
      </c>
      <c r="F14" s="17">
        <v>82.5</v>
      </c>
      <c r="G14" s="44">
        <f t="shared" si="1"/>
        <v>37.5</v>
      </c>
      <c r="H14" s="33"/>
    </row>
    <row r="15" spans="1:9" ht="14.95" thickBot="1" x14ac:dyDescent="0.3">
      <c r="A15" s="2" t="s">
        <v>12</v>
      </c>
      <c r="B15" s="8">
        <f>SUM(B13:B14)</f>
        <v>26</v>
      </c>
      <c r="C15" s="18">
        <f>SUM(C13:C14)</f>
        <v>1442.33</v>
      </c>
      <c r="D15" s="18">
        <f>SUM(D13:D14)</f>
        <v>900</v>
      </c>
      <c r="E15" s="30">
        <f t="shared" si="0"/>
        <v>-542.32999999999993</v>
      </c>
      <c r="F15" s="42">
        <f>F13+F14</f>
        <v>900</v>
      </c>
      <c r="G15" s="45">
        <f>SUM(G13:G14)</f>
        <v>0</v>
      </c>
      <c r="H15" s="43">
        <f>H13+H14</f>
        <v>0</v>
      </c>
    </row>
    <row r="16" spans="1:9" ht="14.95" thickBot="1" x14ac:dyDescent="0.3">
      <c r="A16" s="26" t="s">
        <v>9</v>
      </c>
      <c r="B16" s="10">
        <v>2</v>
      </c>
      <c r="C16" s="19">
        <v>514.5</v>
      </c>
      <c r="D16" s="20">
        <v>560</v>
      </c>
      <c r="E16" s="31">
        <f>D16-C16</f>
        <v>45.5</v>
      </c>
      <c r="F16" s="21">
        <v>514.5</v>
      </c>
      <c r="G16" s="44">
        <f t="shared" si="1"/>
        <v>45.5</v>
      </c>
      <c r="H16" s="35"/>
    </row>
    <row r="17" spans="1:8" ht="14.95" thickBot="1" x14ac:dyDescent="0.3">
      <c r="A17" s="46" t="s">
        <v>14</v>
      </c>
      <c r="B17" s="47">
        <v>2</v>
      </c>
      <c r="C17" s="42">
        <f t="shared" ref="C17:H17" si="2">C16</f>
        <v>514.5</v>
      </c>
      <c r="D17" s="42">
        <f t="shared" si="2"/>
        <v>560</v>
      </c>
      <c r="E17" s="48">
        <f t="shared" si="2"/>
        <v>45.5</v>
      </c>
      <c r="F17" s="42">
        <f t="shared" si="2"/>
        <v>514.5</v>
      </c>
      <c r="G17" s="45">
        <f t="shared" si="1"/>
        <v>45.5</v>
      </c>
      <c r="H17" s="43">
        <f t="shared" si="2"/>
        <v>0</v>
      </c>
    </row>
    <row r="18" spans="1:8" ht="14.95" thickBot="1" x14ac:dyDescent="0.3">
      <c r="A18" s="36" t="s">
        <v>13</v>
      </c>
      <c r="B18" s="37">
        <f>B9+B12+B15+B17</f>
        <v>63</v>
      </c>
      <c r="C18" s="38">
        <f>C9+C12+C15+C17</f>
        <v>15578.83</v>
      </c>
      <c r="D18" s="38">
        <f>D9+D12+D15+D17</f>
        <v>8750</v>
      </c>
      <c r="E18" s="39">
        <f t="shared" si="0"/>
        <v>-6828.83</v>
      </c>
      <c r="F18" s="38">
        <f>F9+F12+F15+F17</f>
        <v>8699.5</v>
      </c>
      <c r="G18" s="40">
        <f>G9+G12+G15+G17</f>
        <v>50.500000000000185</v>
      </c>
      <c r="H18" s="41">
        <f>H9+H12+H15+H17</f>
        <v>0</v>
      </c>
    </row>
    <row r="20" spans="1:8" x14ac:dyDescent="0.25">
      <c r="A20" t="s">
        <v>16</v>
      </c>
    </row>
    <row r="21" spans="1:8" x14ac:dyDescent="0.25">
      <c r="A21" t="s">
        <v>23</v>
      </c>
    </row>
    <row r="22" spans="1:8" x14ac:dyDescent="0.25">
      <c r="A22" t="s">
        <v>24</v>
      </c>
      <c r="C22" t="s">
        <v>28</v>
      </c>
    </row>
    <row r="23" spans="1:8" x14ac:dyDescent="0.25">
      <c r="A23" t="s">
        <v>25</v>
      </c>
      <c r="C23" t="s">
        <v>29</v>
      </c>
    </row>
    <row r="24" spans="1:8" x14ac:dyDescent="0.25">
      <c r="A24" t="s">
        <v>26</v>
      </c>
      <c r="C24" t="s">
        <v>30</v>
      </c>
    </row>
    <row r="25" spans="1:8" x14ac:dyDescent="0.25">
      <c r="A25" t="s">
        <v>27</v>
      </c>
      <c r="C25" t="s">
        <v>31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G17 G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Bulantová</dc:creator>
  <cp:lastModifiedBy>Ivana Bulantová</cp:lastModifiedBy>
  <cp:lastPrinted>2025-01-31T08:38:50Z</cp:lastPrinted>
  <dcterms:created xsi:type="dcterms:W3CDTF">2023-12-01T11:36:14Z</dcterms:created>
  <dcterms:modified xsi:type="dcterms:W3CDTF">2025-01-31T08:44:34Z</dcterms:modified>
</cp:coreProperties>
</file>